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89_Rekonstrukce TV v žst. Přerov přednádraží, II. etapa\G_Náklady\Soupisy prací\"/>
    </mc:Choice>
  </mc:AlternateContent>
  <xr:revisionPtr revIDLastSave="0" documentId="13_ncr:1_{BA664F10-9786-48ED-ACB7-E05A1FA42F63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SO 03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3" l="1"/>
  <c r="O9" i="3" s="1"/>
  <c r="I13" i="3"/>
  <c r="O13" i="3" s="1"/>
  <c r="I17" i="3"/>
  <c r="O17" i="3" s="1"/>
  <c r="I21" i="3"/>
  <c r="O21" i="3" s="1"/>
  <c r="I25" i="3"/>
  <c r="O25" i="3" s="1"/>
  <c r="I29" i="3"/>
  <c r="O29" i="3" s="1"/>
  <c r="I33" i="3"/>
  <c r="O33" i="3" s="1"/>
  <c r="I37" i="3"/>
  <c r="O37" i="3" s="1"/>
  <c r="I42" i="3"/>
  <c r="O42" i="3" s="1"/>
  <c r="R41" i="3" s="1"/>
  <c r="O41" i="3" s="1"/>
  <c r="I47" i="3"/>
  <c r="O47" i="3" s="1"/>
  <c r="I51" i="3"/>
  <c r="O51" i="3" s="1"/>
  <c r="I55" i="3"/>
  <c r="O55" i="3" s="1"/>
  <c r="I59" i="3"/>
  <c r="O59" i="3" s="1"/>
  <c r="I64" i="3"/>
  <c r="O64" i="3" s="1"/>
  <c r="I68" i="3"/>
  <c r="O68" i="3" s="1"/>
  <c r="I72" i="3"/>
  <c r="O72" i="3" s="1"/>
  <c r="I76" i="3"/>
  <c r="O76" i="3" s="1"/>
  <c r="I80" i="3"/>
  <c r="O80" i="3" s="1"/>
  <c r="R63" i="3" l="1"/>
  <c r="O63" i="3" s="1"/>
  <c r="R46" i="3"/>
  <c r="O46" i="3" s="1"/>
  <c r="Q41" i="3"/>
  <c r="I41" i="3" s="1"/>
  <c r="Q46" i="3"/>
  <c r="I46" i="3" s="1"/>
  <c r="R8" i="3"/>
  <c r="O8" i="3" s="1"/>
  <c r="Q63" i="3"/>
  <c r="I63" i="3" s="1"/>
  <c r="Q8" i="3"/>
  <c r="I8" i="3" s="1"/>
  <c r="I3" i="3" l="1"/>
  <c r="O2" i="3"/>
</calcChain>
</file>

<file path=xl/sharedStrings.xml><?xml version="1.0" encoding="utf-8"?>
<sst xmlns="http://schemas.openxmlformats.org/spreadsheetml/2006/main" count="285" uniqueCount="148">
  <si>
    <t>Firma: Firma</t>
  </si>
  <si>
    <t>ASPE10</t>
  </si>
  <si>
    <t>S</t>
  </si>
  <si>
    <t>Příloha k formuláři pro ocenění nabídky</t>
  </si>
  <si>
    <t xml:space="preserve">Stavba: </t>
  </si>
  <si>
    <t>2019-089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</si>
  <si>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</si>
  <si>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</si>
  <si>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</si>
  <si>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</si>
  <si>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</si>
  <si>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</si>
  <si>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</si>
  <si>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</si>
  <si>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</si>
  <si>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</si>
  <si>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</si>
  <si>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</si>
  <si>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</si>
  <si>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</si>
  <si>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</si>
  <si>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</si>
  <si>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</si>
  <si>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</si>
  <si>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</si>
  <si>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</si>
  <si>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</si>
  <si>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</si>
  <si>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</si>
  <si>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</si>
  <si>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</si>
  <si>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</si>
  <si>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>12</t>
  </si>
  <si>
    <t/>
  </si>
  <si>
    <t>HOD</t>
  </si>
  <si>
    <t>PP</t>
  </si>
  <si>
    <t>VV</t>
  </si>
  <si>
    <t>TS</t>
  </si>
  <si>
    <t>M3</t>
  </si>
  <si>
    <t>M3KM</t>
  </si>
  <si>
    <t>KUS</t>
  </si>
  <si>
    <t>7</t>
  </si>
  <si>
    <t>M</t>
  </si>
  <si>
    <t>8</t>
  </si>
  <si>
    <t>11</t>
  </si>
  <si>
    <t>13</t>
  </si>
  <si>
    <t>14</t>
  </si>
  <si>
    <t>15</t>
  </si>
  <si>
    <t>16</t>
  </si>
  <si>
    <t>17</t>
  </si>
  <si>
    <t>18</t>
  </si>
  <si>
    <t>M2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</si>
  <si>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</si>
  <si>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</si>
  <si>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KM</t>
  </si>
  <si>
    <t>SO 03</t>
  </si>
  <si>
    <t>Železniční svršek</t>
  </si>
  <si>
    <t>Všeobecné podmínky:</t>
  </si>
  <si>
    <t>015150</t>
  </si>
  <si>
    <t>POPLATKY ZA LIKVIDACI ODPADŮ NEKONTAMINOVANÝCH - 17 05 08 ŠTĚRK Z KOLEJIŠTĚ (ODPAD PO RECYKLACI)</t>
  </si>
  <si>
    <t>95% celkového množství kolejového lože předpokládáno čisté, kolejové lože bez recyklace a zřižení podkladních vrstev, celá část je odpad (uvažováno 95% celkového objemu ŠL), 88m*1m3*2,135t*0,95</t>
  </si>
  <si>
    <t>1: Dle technické zprávy, výkresových příloh projektové dokumentace, TKP staveb státních drah a výkazů materiálu projektu a souhrnných částí dokumentace stavby 
88*1*2,135*0,95=178,486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</si>
  <si>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</si>
  <si>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015250</t>
  </si>
  <si>
    <t>POPLATKY ZA LIKVIDACI ODPADŮ NEKONTAMINOVANÝCH - 17 02 03 POLYETYLÉNOVÉ PODLOŽKY (ŽEL. SVRŠEK)</t>
  </si>
  <si>
    <t>Likvidace PE podložek, (88m/0,6m)*2ks*0,00008t</t>
  </si>
  <si>
    <t>1: Dle technické zprávy, výkresových příloh projektové dokumentace, TKP staveb státních drah a výkazů materiálu projektu a souhrnných částí dokumentace stavby. 
(88/0,6)*2*0,00008=0,023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</si>
  <si>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</si>
  <si>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015260</t>
  </si>
  <si>
    <t>POPLATKY ZA LIKVIDACI ODPADŮ NEKONTAMINOVANÝCH - 07 02 99 PRYŽOVÉ PODLOŽKY (ŽEL. SVRŠEK)</t>
  </si>
  <si>
    <t>likvidace pryžových podložek, (88m/0,6m)*2ks*0,000182t</t>
  </si>
  <si>
    <t>1: Dle technické zprávy, výkresových příloh projektové dokumentace, TKP staveb státních drah a výkazů materiálu projektu a souhrnných částí dokumentace stavby. 
(88/0,6)*2*0,000182=0,053 [A]</t>
  </si>
  <si>
    <t>015330R</t>
  </si>
  <si>
    <t>POPLATKY ZA LIKVIDACI ODPADŮ NEKONTAMINOVANÝCH - 17 04 05 ŽELEZNÝ ŠROT</t>
  </si>
  <si>
    <t>Kolejnice, podkladnice, upevňovadla, (88m*2ks*0,049t)+((88m/0,6m)*0,024t)</t>
  </si>
  <si>
    <t>1: Dle technické zprávy, výkresových příloh projektové dokumentace, TKP staveb státních drah a výkazů materiálu projektu a souhrnných částí dokumentace stavby. 
((88*2*0,049)+((88/0,6)*0,024))=12,144 [A]</t>
  </si>
  <si>
    <t>015510</t>
  </si>
  <si>
    <t>POPLATKY ZA LIKVIDACŮ ODPADŮ NEBEZPEČNÝCH - 17 05 07* LOKÁLNĚ ZNEČIŠTĚNÝ ŠTĚRK A ZEMINA Z KOLEJIŠTĚ (VÝHYBKY)</t>
  </si>
  <si>
    <t>Kolejové lože bez recyklace, (uvažováno 5% z celkového objemu ŠL), 88m*1m3*2,135t*0,05</t>
  </si>
  <si>
    <t>1: Dle technické zprávy, výkresových příloh projektové dokumentace, TKP staveb státních drah a výkazů materiálu projektu a souhrnných částí dokumentace stavby. 
2: 88*1*2,135*0,05=9,394 [A]</t>
  </si>
  <si>
    <t>015520</t>
  </si>
  <si>
    <t>POPLATKY ZA LIKVIDACI ODPADŮ NEBEZPEČNÝCH - 17 02 04* ŽELEZNIČNÍ PRAŽCE DŘEVĚNÉ</t>
  </si>
  <si>
    <t>likvidace dřevěných pražců z koleje délky 88m, (88m/0,6m)ks*0,08t</t>
  </si>
  <si>
    <t>1: Dle technické zprávy, výkresových příloh projektové dokumentace, TKP staveb státních drah a výkazů materiálu projektu a souhrnných částí dokumentace stavby. 
(88/0,6)*0,08=11,733 [A]</t>
  </si>
  <si>
    <t>029511R</t>
  </si>
  <si>
    <t>OSTATNÍ POŽADAVKY - POSUDKY A KONTROLY</t>
  </si>
  <si>
    <t>Kontrola prostorové průchodnosti</t>
  </si>
  <si>
    <t>1: Dle technické zprávy, výkresových příloh projektové dokumentace, TKP staveb státních drah a výkazů materiálu projektu a souhrnných částí dokumentace stavby. 
0,05=0,050 [A]</t>
  </si>
  <si>
    <t>zahrnuje veškeré náklady spojené s objednatelem požadovanými pracemi</t>
  </si>
  <si>
    <t>029611R</t>
  </si>
  <si>
    <t>OSTATNÍ POŽADAVKY - ODBORNÝ DOZOR</t>
  </si>
  <si>
    <t>všchny prováděné práce na železničním svršku</t>
  </si>
  <si>
    <t>1: Dle technické zprávy, výkresových příloh projektové dokumentace, TKP staveb státních drah a výkazů materiálu projektu a souhrnných částí dokumentace stavby. 
20=20,000 [A]</t>
  </si>
  <si>
    <t>zahrnuje veškeré náklady spojené s objednatelem požadovaným dozorem</t>
  </si>
  <si>
    <t>Zemní práce:</t>
  </si>
  <si>
    <t>18130</t>
  </si>
  <si>
    <t>ÚPRAVA PLÁNĚ BEZ ZHUTNĚNÍ</t>
  </si>
  <si>
    <t>vyrovnání pláně po odtranění kolejového roštu a stávající štěrku po úložnou plochu pražce, 88m*3,5m</t>
  </si>
  <si>
    <t>1: Dle technické zprávy, výkresových příloh projektové dokumentace, TKP staveb státních drah a výkazů materiálu projektu a souhrnných částí dokumentace stavby. 
88*3,5=308,000 [A]</t>
  </si>
  <si>
    <t>položka zahrnuje úpravu pláně včetně vyrovnání výškových rozdílů</t>
  </si>
  <si>
    <t>Komunikace:</t>
  </si>
  <si>
    <t>513550</t>
  </si>
  <si>
    <t>KOLEJOVÉ LOŽE - DOPLNĚNÍ Z KAMENIVA HRUBÉHO DRCENÉHO (ŠTĚRK)</t>
  </si>
  <si>
    <t>doplnění štěrku v případě zřízení BK 25m*0,5m3</t>
  </si>
  <si>
    <t>1: Dle technické zprávy, výkresových příloh projektové dokumentace, TKP staveb státních drah a výkazů materiálu projektu a souhrnných částí dokumentace stavby. 
25*0,5=12,500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</si>
  <si>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</si>
  <si>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542111</t>
  </si>
  <si>
    <t>SMĚROVÉ A VÝŠKOVÉ VYROVNÁNÍ KOLEJE NA PRAŽCÍCH DŘEVĚNÝCH DO 0,05 M</t>
  </si>
  <si>
    <t>případné podbití koleje od KV ke KÚ</t>
  </si>
  <si>
    <t>1: Dle technické zprávy, výkresových příloh projektové dokumentace, TKP staveb státních drah a výkazů materiálu projektu a souhrnných částí dokumentace stavby. 
25=25,000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</si>
  <si>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</si>
  <si>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545121</t>
  </si>
  <si>
    <t>SVAR KOLEJNIC (STEJNÉHO TVARU) 49 E1, T JEDNOTLIVĚ</t>
  </si>
  <si>
    <t>Uvažují se kolejnice délky 25m</t>
  </si>
  <si>
    <t>1: Dle technické zprávy, výkresových příloh projektové dokumentace, TKP staveb státních drah a výkazů materiálu projektu a souhrnných částí dokumentace stavby. 
4=4,000 [A]</t>
  </si>
  <si>
    <t>Jednotlivým svarem se rozumí svar, který splňuje některé z následujících kriterií:   
– počet svarů v jednom objektu je menší než 20 ks   
– při vevařování lepených izolovaných styků a dilatačních zařízení do kolejí   
–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</si>
  <si>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549331</t>
  </si>
  <si>
    <t>ZŘÍZENÍ BEZSTYKOVÉ KOLEJE NA STÁVAJÍCÍCH ÚSECÍCH V KOLEJI</t>
  </si>
  <si>
    <t>v případě zřízení BK</t>
  </si>
  <si>
    <t>1. Položka obsahuje:   
 –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</si>
  <si>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Ostatní práce:</t>
  </si>
  <si>
    <t>922402</t>
  </si>
  <si>
    <t>ZARÁŽEDLO KOLEJNICOVÉ Z UŽITÉHO MATERIÁLU</t>
  </si>
  <si>
    <t>ukončení koleje kolejnicovým zarážedlem, bude dodáno příslušnou organizační jednotkou Správy železnic, s.o. 1kus</t>
  </si>
  <si>
    <t>1: Dle technické zprávy, výkresových příloh projektové dokumentace, TKP staveb státních drah a výkazů materiálu projektu a souhrnných částí dokumentace stavby. 
1=1,000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</si>
  <si>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</si>
  <si>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965010</t>
  </si>
  <si>
    <t>ODSTRANĚNÍ KOLEJOVÉHO LOŽE A DRÁŽNÍCH STEZEK</t>
  </si>
  <si>
    <t>odstranění kolejového lože</t>
  </si>
  <si>
    <t>1: Dle technické zprávy, výkresových příloh projektové dokumentace, TKP staveb státních drah a výkazů materiálu projektu a souhrnných částí dokumentace stavby. 
80*1=80,000 [A]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</si>
  <si>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prostředek2. Položka neobsahuje: – odvoz vybouraného materiálu do skladu nebo na likvidaci – poplatky za likvidaci odpadů, nacení se položkami ze ssd 03. Způsob měření:Měří se metry krychlové odtěženého kolejového lože v ulehlém (původním) stavu.</t>
  </si>
  <si>
    <t>965021</t>
  </si>
  <si>
    <t>ODSTRANĚNÍ KOLEJOVÉHO LOŽE A DRÁŽNÍCH STEZEK - ODVOZ NA SKLÁDKU</t>
  </si>
  <si>
    <t>odtsranění kolejového lože vč. odvozu do 20km</t>
  </si>
  <si>
    <t>1: Dle technické zprávy, výkresových příloh projektové dokumentace, TKP staveb státních drah a výkazů materiálu projektu a souhrnných částí dokumentace stavby. 
80*1*20=1 600,000 [A]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</si>
  <si>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vytěženého v rostlém (původním) stavu nebo vybouraného materiálu a jednotlivých vzdáleností v kilometrech.</t>
  </si>
  <si>
    <t>965124</t>
  </si>
  <si>
    <t>DEMONTÁŽ KOLEJE NA DŘEVĚNÝCH PRAŽCÍCH ROZEBRÁNÍM DO SOUČÁSTÍ</t>
  </si>
  <si>
    <t>rozebrání kolejového roštu do součástí, 88m</t>
  </si>
  <si>
    <t>1: Dle technické zprávy, výkresových příloh projektové dokumentace, TKP staveb státních drah a výkazů materiálu projektu a souhrnných částí dokumentace stavby. 
88=88,000 [A]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</si>
  <si>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jednotlivých součástí a jejich hrubé očištění – naložení vybouraného materiálu na dopravní prostředek – příplatky za ztížené podmínky při práci v kolejišti, např. za překážky na straně koleje apod.2. Položka neobsahuje: – odvoz vybouraného materiálu na montážní základnu nebo na likvidaci – poplatky za likvidaci odpadů, nacení se položkami ze ssd 03. Způsob měření:Měří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</si>
  <si>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</si>
  <si>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</si>
  <si>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tkm</t>
  </si>
  <si>
    <t>Odvoz dřevěných pražců, PE a pryžových podložek k likvidaci</t>
  </si>
  <si>
    <t>1: Dle technické zprávy, výkresových příloh projektové dokumentace, TKP staveb státních drah a výkazů materiálu projektu a souhrnných částí dokumentace stavby. 
((88/0,6)*0,08+(88/0,6)*2*0,00008+(88/0,6)*2*0,000182)*100=1 181,019 [A]</t>
  </si>
  <si>
    <t>1. Položka obsahuje: – naložení na dopravní prostředek, odvoz a složení – případné překládky na trase2. Položka neobsahuje: – poplatky za likvidaci odpadů, nacení se položkami ze ssd 03. Způsob měření:Výměra je sumou součinů tun vybouraného materiálu v původním stavu a k nim příslušných jednotlivých odvozových vzdáleností v kilometrech.</t>
  </si>
  <si>
    <t>Rekonstrukce TV v žst. Přerov přednádraží,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</si>
</sst>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2" fillId="2" borderId="5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69A78C7B-8C11-4BAE-A565-891C5D15B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83"/>
  <sheetViews>
    <sheetView tabSelected="1" zoomScaleNormal="100" workbookViewId="0">
      <pane ySplit="7" topLeftCell="A8" activePane="bottomLeft" state="frozen"/>
      <selection pane="bottomLeft" activeCell="H41" sqref="H4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0+O8+O41+O46+O63</f>
        <v>0</v>
      </c>
      <c r="P2" t="s">
        <v>11</v>
      </c>
    </row>
    <row r="3" spans="1:18" ht="15" customHeight="1" x14ac:dyDescent="0.2">
      <c r="A3" t="s">
        <v>2</v>
      </c>
      <c r="B3" s="6" t="s">
        <v>4</v>
      </c>
      <c r="C3" s="30" t="s">
        <v>5</v>
      </c>
      <c r="D3" s="28"/>
      <c r="E3" s="7" t="s">
        <v>147</v>
      </c>
      <c r="F3" s="1"/>
      <c r="G3" s="5"/>
      <c r="H3" s="4" t="s">
        <v>55</v>
      </c>
      <c r="I3" s="27">
        <f>0+I8+I41+I46+I63</f>
        <v>0</v>
      </c>
      <c r="O3" t="s">
        <v>8</v>
      </c>
      <c r="P3" t="s">
        <v>12</v>
      </c>
    </row>
    <row r="4" spans="1:18" ht="15" customHeight="1" x14ac:dyDescent="0.2">
      <c r="A4" t="s">
        <v>6</v>
      </c>
      <c r="B4" s="9" t="s">
        <v>7</v>
      </c>
      <c r="C4" s="31" t="s">
        <v>55</v>
      </c>
      <c r="D4" s="32"/>
      <c r="E4" s="10" t="s">
        <v>56</v>
      </c>
      <c r="F4" s="3"/>
      <c r="G4" s="3"/>
      <c r="H4" s="11"/>
      <c r="I4" s="11"/>
      <c r="O4" t="s">
        <v>9</v>
      </c>
      <c r="P4" t="s">
        <v>12</v>
      </c>
    </row>
    <row r="5" spans="1:18" ht="12.75" customHeight="1" x14ac:dyDescent="0.2">
      <c r="A5" s="29" t="s">
        <v>13</v>
      </c>
      <c r="B5" s="29" t="s">
        <v>15</v>
      </c>
      <c r="C5" s="29" t="s">
        <v>17</v>
      </c>
      <c r="D5" s="29" t="s">
        <v>18</v>
      </c>
      <c r="E5" s="29" t="s">
        <v>19</v>
      </c>
      <c r="F5" s="29" t="s">
        <v>21</v>
      </c>
      <c r="G5" s="29" t="s">
        <v>23</v>
      </c>
      <c r="H5" s="29" t="s">
        <v>25</v>
      </c>
      <c r="I5" s="29"/>
      <c r="O5" t="s">
        <v>10</v>
      </c>
      <c r="P5" t="s">
        <v>12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8" t="s">
        <v>26</v>
      </c>
      <c r="I6" s="8" t="s">
        <v>28</v>
      </c>
    </row>
    <row r="7" spans="1:18" ht="12.75" customHeight="1" x14ac:dyDescent="0.2">
      <c r="A7" s="8" t="s">
        <v>14</v>
      </c>
      <c r="B7" s="8" t="s">
        <v>16</v>
      </c>
      <c r="C7" s="8" t="s">
        <v>12</v>
      </c>
      <c r="D7" s="8" t="s">
        <v>11</v>
      </c>
      <c r="E7" s="8" t="s">
        <v>20</v>
      </c>
      <c r="F7" s="8" t="s">
        <v>22</v>
      </c>
      <c r="G7" s="8" t="s">
        <v>24</v>
      </c>
      <c r="H7" s="8" t="s">
        <v>27</v>
      </c>
      <c r="I7" s="8" t="s">
        <v>29</v>
      </c>
    </row>
    <row r="8" spans="1:18" ht="12.75" customHeight="1" x14ac:dyDescent="0.2">
      <c r="A8" s="11" t="s">
        <v>30</v>
      </c>
      <c r="B8" s="11"/>
      <c r="C8" s="13" t="s">
        <v>14</v>
      </c>
      <c r="D8" s="11"/>
      <c r="E8" s="14" t="s">
        <v>57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ht="25.5" x14ac:dyDescent="0.2">
      <c r="A9" s="12" t="s">
        <v>31</v>
      </c>
      <c r="B9" s="16" t="s">
        <v>16</v>
      </c>
      <c r="C9" s="16" t="s">
        <v>58</v>
      </c>
      <c r="D9" s="12" t="s">
        <v>33</v>
      </c>
      <c r="E9" s="17" t="s">
        <v>59</v>
      </c>
      <c r="F9" s="18" t="s">
        <v>52</v>
      </c>
      <c r="G9" s="19">
        <v>178.48599999999999</v>
      </c>
      <c r="H9" s="20">
        <v>0</v>
      </c>
      <c r="I9" s="20">
        <f>ROUND(ROUND(H9,2)*ROUND(G9,3),2)</f>
        <v>0</v>
      </c>
      <c r="O9">
        <f>(I9*21)/100</f>
        <v>0</v>
      </c>
      <c r="P9" t="s">
        <v>12</v>
      </c>
    </row>
    <row r="10" spans="1:18" ht="38.25" x14ac:dyDescent="0.2">
      <c r="A10" s="21" t="s">
        <v>35</v>
      </c>
      <c r="E10" s="22" t="s">
        <v>60</v>
      </c>
    </row>
    <row r="11" spans="1:18" ht="51" x14ac:dyDescent="0.2">
      <c r="A11" s="23" t="s">
        <v>36</v>
      </c>
      <c r="E11" s="24" t="s">
        <v>61</v>
      </c>
    </row>
    <row r="12" spans="1:18" ht="140.25" x14ac:dyDescent="0.2">
      <c r="A12" t="s">
        <v>37</v>
      </c>
      <c r="E12" s="22" t="s">
        <v>62</v>
      </c>
    </row>
    <row r="13" spans="1:18" ht="25.5" x14ac:dyDescent="0.2">
      <c r="A13" s="12" t="s">
        <v>31</v>
      </c>
      <c r="B13" s="16" t="s">
        <v>12</v>
      </c>
      <c r="C13" s="16" t="s">
        <v>63</v>
      </c>
      <c r="D13" s="12" t="s">
        <v>33</v>
      </c>
      <c r="E13" s="17" t="s">
        <v>64</v>
      </c>
      <c r="F13" s="18" t="s">
        <v>52</v>
      </c>
      <c r="G13" s="19">
        <v>2.3E-2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12</v>
      </c>
    </row>
    <row r="14" spans="1:18" x14ac:dyDescent="0.2">
      <c r="A14" s="21" t="s">
        <v>35</v>
      </c>
      <c r="E14" s="22" t="s">
        <v>65</v>
      </c>
    </row>
    <row r="15" spans="1:18" ht="51" x14ac:dyDescent="0.2">
      <c r="A15" s="23" t="s">
        <v>36</v>
      </c>
      <c r="E15" s="24" t="s">
        <v>66</v>
      </c>
    </row>
    <row r="16" spans="1:18" ht="140.25" x14ac:dyDescent="0.2">
      <c r="A16" t="s">
        <v>37</v>
      </c>
      <c r="E16" s="22" t="s">
        <v>67</v>
      </c>
    </row>
    <row r="17" spans="1:16" ht="25.5" x14ac:dyDescent="0.2">
      <c r="A17" s="12" t="s">
        <v>31</v>
      </c>
      <c r="B17" s="16" t="s">
        <v>11</v>
      </c>
      <c r="C17" s="16" t="s">
        <v>68</v>
      </c>
      <c r="D17" s="12" t="s">
        <v>33</v>
      </c>
      <c r="E17" s="17" t="s">
        <v>69</v>
      </c>
      <c r="F17" s="18" t="s">
        <v>52</v>
      </c>
      <c r="G17" s="19">
        <v>5.2999999999999999E-2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12</v>
      </c>
    </row>
    <row r="18" spans="1:16" x14ac:dyDescent="0.2">
      <c r="A18" s="21" t="s">
        <v>35</v>
      </c>
      <c r="E18" s="22" t="s">
        <v>70</v>
      </c>
    </row>
    <row r="19" spans="1:16" ht="51" x14ac:dyDescent="0.2">
      <c r="A19" s="23" t="s">
        <v>36</v>
      </c>
      <c r="E19" s="24" t="s">
        <v>71</v>
      </c>
    </row>
    <row r="20" spans="1:16" ht="140.25" x14ac:dyDescent="0.2">
      <c r="A20" t="s">
        <v>37</v>
      </c>
      <c r="E20" s="22" t="s">
        <v>67</v>
      </c>
    </row>
    <row r="21" spans="1:16" ht="25.5" x14ac:dyDescent="0.2">
      <c r="A21" s="12" t="s">
        <v>31</v>
      </c>
      <c r="B21" s="16" t="s">
        <v>20</v>
      </c>
      <c r="C21" s="16" t="s">
        <v>72</v>
      </c>
      <c r="D21" s="12" t="s">
        <v>33</v>
      </c>
      <c r="E21" s="17" t="s">
        <v>73</v>
      </c>
      <c r="F21" s="18" t="s">
        <v>52</v>
      </c>
      <c r="G21" s="19">
        <v>12.144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12</v>
      </c>
    </row>
    <row r="22" spans="1:16" x14ac:dyDescent="0.2">
      <c r="A22" s="21" t="s">
        <v>35</v>
      </c>
      <c r="E22" s="22" t="s">
        <v>74</v>
      </c>
    </row>
    <row r="23" spans="1:16" ht="51" x14ac:dyDescent="0.2">
      <c r="A23" s="23" t="s">
        <v>36</v>
      </c>
      <c r="E23" s="24" t="s">
        <v>75</v>
      </c>
    </row>
    <row r="24" spans="1:16" ht="140.25" x14ac:dyDescent="0.2">
      <c r="A24" t="s">
        <v>37</v>
      </c>
      <c r="E24" s="22" t="s">
        <v>67</v>
      </c>
    </row>
    <row r="25" spans="1:16" ht="25.5" x14ac:dyDescent="0.2">
      <c r="A25" s="12" t="s">
        <v>31</v>
      </c>
      <c r="B25" s="16" t="s">
        <v>22</v>
      </c>
      <c r="C25" s="16" t="s">
        <v>76</v>
      </c>
      <c r="D25" s="12" t="s">
        <v>33</v>
      </c>
      <c r="E25" s="17" t="s">
        <v>77</v>
      </c>
      <c r="F25" s="18" t="s">
        <v>52</v>
      </c>
      <c r="G25" s="19">
        <v>9.3940000000000001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12</v>
      </c>
    </row>
    <row r="26" spans="1:16" ht="25.5" x14ac:dyDescent="0.2">
      <c r="A26" s="21" t="s">
        <v>35</v>
      </c>
      <c r="E26" s="22" t="s">
        <v>78</v>
      </c>
    </row>
    <row r="27" spans="1:16" ht="51" x14ac:dyDescent="0.2">
      <c r="A27" s="23" t="s">
        <v>36</v>
      </c>
      <c r="E27" s="24" t="s">
        <v>79</v>
      </c>
    </row>
    <row r="28" spans="1:16" ht="89.25" x14ac:dyDescent="0.2">
      <c r="A28" t="s">
        <v>37</v>
      </c>
      <c r="E28" s="22" t="s">
        <v>53</v>
      </c>
    </row>
    <row r="29" spans="1:16" ht="25.5" x14ac:dyDescent="0.2">
      <c r="A29" s="12" t="s">
        <v>31</v>
      </c>
      <c r="B29" s="16" t="s">
        <v>24</v>
      </c>
      <c r="C29" s="16" t="s">
        <v>80</v>
      </c>
      <c r="D29" s="12" t="s">
        <v>33</v>
      </c>
      <c r="E29" s="17" t="s">
        <v>81</v>
      </c>
      <c r="F29" s="18" t="s">
        <v>52</v>
      </c>
      <c r="G29" s="19">
        <v>11.733000000000001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12</v>
      </c>
    </row>
    <row r="30" spans="1:16" x14ac:dyDescent="0.2">
      <c r="A30" s="21" t="s">
        <v>35</v>
      </c>
      <c r="E30" s="22" t="s">
        <v>82</v>
      </c>
    </row>
    <row r="31" spans="1:16" ht="51" x14ac:dyDescent="0.2">
      <c r="A31" s="23" t="s">
        <v>36</v>
      </c>
      <c r="E31" s="24" t="s">
        <v>83</v>
      </c>
    </row>
    <row r="32" spans="1:16" ht="140.25" x14ac:dyDescent="0.2">
      <c r="A32" t="s">
        <v>37</v>
      </c>
      <c r="E32" s="22" t="s">
        <v>62</v>
      </c>
    </row>
    <row r="33" spans="1:18" x14ac:dyDescent="0.2">
      <c r="A33" s="12" t="s">
        <v>31</v>
      </c>
      <c r="B33" s="16" t="s">
        <v>41</v>
      </c>
      <c r="C33" s="16" t="s">
        <v>84</v>
      </c>
      <c r="D33" s="12" t="s">
        <v>16</v>
      </c>
      <c r="E33" s="17" t="s">
        <v>85</v>
      </c>
      <c r="F33" s="18" t="s">
        <v>54</v>
      </c>
      <c r="G33" s="19">
        <v>0.05</v>
      </c>
      <c r="H33" s="20">
        <v>0</v>
      </c>
      <c r="I33" s="20">
        <f>ROUND(ROUND(H33,2)*ROUND(G33,3),2)</f>
        <v>0</v>
      </c>
      <c r="O33">
        <f>(I33*21)/100</f>
        <v>0</v>
      </c>
      <c r="P33" t="s">
        <v>12</v>
      </c>
    </row>
    <row r="34" spans="1:18" x14ac:dyDescent="0.2">
      <c r="A34" s="21" t="s">
        <v>35</v>
      </c>
      <c r="E34" s="22" t="s">
        <v>86</v>
      </c>
    </row>
    <row r="35" spans="1:18" ht="51" x14ac:dyDescent="0.2">
      <c r="A35" s="23" t="s">
        <v>36</v>
      </c>
      <c r="E35" s="24" t="s">
        <v>87</v>
      </c>
    </row>
    <row r="36" spans="1:18" x14ac:dyDescent="0.2">
      <c r="A36" t="s">
        <v>37</v>
      </c>
      <c r="E36" s="22" t="s">
        <v>88</v>
      </c>
    </row>
    <row r="37" spans="1:18" x14ac:dyDescent="0.2">
      <c r="A37" s="12" t="s">
        <v>31</v>
      </c>
      <c r="B37" s="16" t="s">
        <v>43</v>
      </c>
      <c r="C37" s="16" t="s">
        <v>89</v>
      </c>
      <c r="D37" s="12" t="s">
        <v>33</v>
      </c>
      <c r="E37" s="17" t="s">
        <v>90</v>
      </c>
      <c r="F37" s="18" t="s">
        <v>34</v>
      </c>
      <c r="G37" s="19">
        <v>20</v>
      </c>
      <c r="H37" s="20">
        <v>0</v>
      </c>
      <c r="I37" s="20">
        <f>ROUND(ROUND(H37,2)*ROUND(G37,3),2)</f>
        <v>0</v>
      </c>
      <c r="O37">
        <f>(I37*21)/100</f>
        <v>0</v>
      </c>
      <c r="P37" t="s">
        <v>12</v>
      </c>
    </row>
    <row r="38" spans="1:18" x14ac:dyDescent="0.2">
      <c r="A38" s="21" t="s">
        <v>35</v>
      </c>
      <c r="E38" s="22" t="s">
        <v>91</v>
      </c>
    </row>
    <row r="39" spans="1:18" ht="51" x14ac:dyDescent="0.2">
      <c r="A39" s="23" t="s">
        <v>36</v>
      </c>
      <c r="E39" s="24" t="s">
        <v>92</v>
      </c>
    </row>
    <row r="40" spans="1:18" x14ac:dyDescent="0.2">
      <c r="A40" t="s">
        <v>37</v>
      </c>
      <c r="E40" s="22" t="s">
        <v>93</v>
      </c>
    </row>
    <row r="41" spans="1:18" ht="12.75" customHeight="1" x14ac:dyDescent="0.2">
      <c r="A41" s="3" t="s">
        <v>30</v>
      </c>
      <c r="B41" s="3"/>
      <c r="C41" s="25" t="s">
        <v>16</v>
      </c>
      <c r="D41" s="3"/>
      <c r="E41" s="14" t="s">
        <v>94</v>
      </c>
      <c r="F41" s="3"/>
      <c r="G41" s="3"/>
      <c r="H41" s="3"/>
      <c r="I41" s="26">
        <f>0+Q41</f>
        <v>0</v>
      </c>
      <c r="O41">
        <f>0+R41</f>
        <v>0</v>
      </c>
      <c r="Q41">
        <f>0+I42</f>
        <v>0</v>
      </c>
      <c r="R41">
        <f>0+O42</f>
        <v>0</v>
      </c>
    </row>
    <row r="42" spans="1:18" x14ac:dyDescent="0.2">
      <c r="A42" s="12" t="s">
        <v>31</v>
      </c>
      <c r="B42" s="16" t="s">
        <v>27</v>
      </c>
      <c r="C42" s="16" t="s">
        <v>95</v>
      </c>
      <c r="D42" s="12" t="s">
        <v>33</v>
      </c>
      <c r="E42" s="17" t="s">
        <v>96</v>
      </c>
      <c r="F42" s="18" t="s">
        <v>51</v>
      </c>
      <c r="G42" s="19">
        <v>308</v>
      </c>
      <c r="H42" s="20">
        <v>0</v>
      </c>
      <c r="I42" s="20">
        <f>ROUND(ROUND(H42,2)*ROUND(G42,3),2)</f>
        <v>0</v>
      </c>
      <c r="O42">
        <f>(I42*21)/100</f>
        <v>0</v>
      </c>
      <c r="P42" t="s">
        <v>12</v>
      </c>
    </row>
    <row r="43" spans="1:18" ht="25.5" x14ac:dyDescent="0.2">
      <c r="A43" s="21" t="s">
        <v>35</v>
      </c>
      <c r="E43" s="22" t="s">
        <v>97</v>
      </c>
    </row>
    <row r="44" spans="1:18" ht="51" x14ac:dyDescent="0.2">
      <c r="A44" s="23" t="s">
        <v>36</v>
      </c>
      <c r="E44" s="24" t="s">
        <v>98</v>
      </c>
    </row>
    <row r="45" spans="1:18" x14ac:dyDescent="0.2">
      <c r="A45" t="s">
        <v>37</v>
      </c>
      <c r="E45" s="22" t="s">
        <v>99</v>
      </c>
    </row>
    <row r="46" spans="1:18" ht="12.75" customHeight="1" x14ac:dyDescent="0.2">
      <c r="A46" s="3" t="s">
        <v>30</v>
      </c>
      <c r="B46" s="3"/>
      <c r="C46" s="25" t="s">
        <v>22</v>
      </c>
      <c r="D46" s="3"/>
      <c r="E46" s="14" t="s">
        <v>100</v>
      </c>
      <c r="F46" s="3"/>
      <c r="G46" s="3"/>
      <c r="H46" s="3"/>
      <c r="I46" s="26">
        <f>0+Q46</f>
        <v>0</v>
      </c>
      <c r="O46">
        <f>0+R46</f>
        <v>0</v>
      </c>
      <c r="Q46">
        <f>0+I47+I51+I55+I59</f>
        <v>0</v>
      </c>
      <c r="R46">
        <f>0+O47+O51+O55+O59</f>
        <v>0</v>
      </c>
    </row>
    <row r="47" spans="1:18" x14ac:dyDescent="0.2">
      <c r="A47" s="12" t="s">
        <v>31</v>
      </c>
      <c r="B47" s="16" t="s">
        <v>29</v>
      </c>
      <c r="C47" s="16" t="s">
        <v>101</v>
      </c>
      <c r="D47" s="12" t="s">
        <v>33</v>
      </c>
      <c r="E47" s="17" t="s">
        <v>102</v>
      </c>
      <c r="F47" s="18" t="s">
        <v>38</v>
      </c>
      <c r="G47" s="19">
        <v>12.5</v>
      </c>
      <c r="H47" s="20">
        <v>0</v>
      </c>
      <c r="I47" s="20">
        <f>ROUND(ROUND(H47,2)*ROUND(G47,3),2)</f>
        <v>0</v>
      </c>
      <c r="O47">
        <f>(I47*21)/100</f>
        <v>0</v>
      </c>
      <c r="P47" t="s">
        <v>12</v>
      </c>
    </row>
    <row r="48" spans="1:18" x14ac:dyDescent="0.2">
      <c r="A48" s="21" t="s">
        <v>35</v>
      </c>
      <c r="E48" s="22" t="s">
        <v>103</v>
      </c>
    </row>
    <row r="49" spans="1:18" ht="51" x14ac:dyDescent="0.2">
      <c r="A49" s="23" t="s">
        <v>36</v>
      </c>
      <c r="E49" s="24" t="s">
        <v>104</v>
      </c>
    </row>
    <row r="50" spans="1:18" ht="89.25" x14ac:dyDescent="0.2">
      <c r="A50" t="s">
        <v>37</v>
      </c>
      <c r="E50" s="22" t="s">
        <v>105</v>
      </c>
    </row>
    <row r="51" spans="1:18" ht="25.5" x14ac:dyDescent="0.2">
      <c r="A51" s="12" t="s">
        <v>31</v>
      </c>
      <c r="B51" s="16" t="s">
        <v>44</v>
      </c>
      <c r="C51" s="16" t="s">
        <v>106</v>
      </c>
      <c r="D51" s="12" t="s">
        <v>33</v>
      </c>
      <c r="E51" s="17" t="s">
        <v>107</v>
      </c>
      <c r="F51" s="18" t="s">
        <v>42</v>
      </c>
      <c r="G51" s="19">
        <v>25</v>
      </c>
      <c r="H51" s="20">
        <v>0</v>
      </c>
      <c r="I51" s="20">
        <f>ROUND(ROUND(H51,2)*ROUND(G51,3),2)</f>
        <v>0</v>
      </c>
      <c r="O51">
        <f>(I51*21)/100</f>
        <v>0</v>
      </c>
      <c r="P51" t="s">
        <v>12</v>
      </c>
    </row>
    <row r="52" spans="1:18" x14ac:dyDescent="0.2">
      <c r="A52" s="21" t="s">
        <v>35</v>
      </c>
      <c r="E52" s="22" t="s">
        <v>108</v>
      </c>
    </row>
    <row r="53" spans="1:18" ht="51" x14ac:dyDescent="0.2">
      <c r="A53" s="23" t="s">
        <v>36</v>
      </c>
      <c r="E53" s="24" t="s">
        <v>109</v>
      </c>
    </row>
    <row r="54" spans="1:18" ht="114.75" x14ac:dyDescent="0.2">
      <c r="A54" t="s">
        <v>37</v>
      </c>
      <c r="E54" s="22" t="s">
        <v>110</v>
      </c>
    </row>
    <row r="55" spans="1:18" x14ac:dyDescent="0.2">
      <c r="A55" s="12" t="s">
        <v>31</v>
      </c>
      <c r="B55" s="16" t="s">
        <v>32</v>
      </c>
      <c r="C55" s="16" t="s">
        <v>111</v>
      </c>
      <c r="D55" s="12" t="s">
        <v>33</v>
      </c>
      <c r="E55" s="17" t="s">
        <v>112</v>
      </c>
      <c r="F55" s="18" t="s">
        <v>40</v>
      </c>
      <c r="G55" s="19">
        <v>4</v>
      </c>
      <c r="H55" s="20">
        <v>0</v>
      </c>
      <c r="I55" s="20">
        <f>ROUND(ROUND(H55,2)*ROUND(G55,3),2)</f>
        <v>0</v>
      </c>
      <c r="O55">
        <f>(I55*21)/100</f>
        <v>0</v>
      </c>
      <c r="P55" t="s">
        <v>12</v>
      </c>
    </row>
    <row r="56" spans="1:18" x14ac:dyDescent="0.2">
      <c r="A56" s="21" t="s">
        <v>35</v>
      </c>
      <c r="E56" s="22" t="s">
        <v>113</v>
      </c>
    </row>
    <row r="57" spans="1:18" ht="51" x14ac:dyDescent="0.2">
      <c r="A57" s="23" t="s">
        <v>36</v>
      </c>
      <c r="E57" s="24" t="s">
        <v>114</v>
      </c>
    </row>
    <row r="58" spans="1:18" ht="293.25" x14ac:dyDescent="0.2">
      <c r="A58" t="s">
        <v>37</v>
      </c>
      <c r="E58" s="22" t="s">
        <v>115</v>
      </c>
    </row>
    <row r="59" spans="1:18" x14ac:dyDescent="0.2">
      <c r="A59" s="12" t="s">
        <v>31</v>
      </c>
      <c r="B59" s="16" t="s">
        <v>45</v>
      </c>
      <c r="C59" s="16" t="s">
        <v>116</v>
      </c>
      <c r="D59" s="12" t="s">
        <v>33</v>
      </c>
      <c r="E59" s="17" t="s">
        <v>117</v>
      </c>
      <c r="F59" s="18" t="s">
        <v>42</v>
      </c>
      <c r="G59" s="19">
        <v>25</v>
      </c>
      <c r="H59" s="20">
        <v>0</v>
      </c>
      <c r="I59" s="20">
        <f>ROUND(ROUND(H59,2)*ROUND(G59,3),2)</f>
        <v>0</v>
      </c>
      <c r="O59">
        <f>(I59*21)/100</f>
        <v>0</v>
      </c>
      <c r="P59" t="s">
        <v>12</v>
      </c>
    </row>
    <row r="60" spans="1:18" x14ac:dyDescent="0.2">
      <c r="A60" s="21" t="s">
        <v>35</v>
      </c>
      <c r="E60" s="22" t="s">
        <v>118</v>
      </c>
    </row>
    <row r="61" spans="1:18" ht="51" x14ac:dyDescent="0.2">
      <c r="A61" s="23" t="s">
        <v>36</v>
      </c>
      <c r="E61" s="24" t="s">
        <v>109</v>
      </c>
    </row>
    <row r="62" spans="1:18" ht="191.25" x14ac:dyDescent="0.2">
      <c r="A62" t="s">
        <v>37</v>
      </c>
      <c r="E62" s="22" t="s">
        <v>119</v>
      </c>
    </row>
    <row r="63" spans="1:18" ht="12.75" customHeight="1" x14ac:dyDescent="0.2">
      <c r="A63" s="3" t="s">
        <v>30</v>
      </c>
      <c r="B63" s="3"/>
      <c r="C63" s="25" t="s">
        <v>27</v>
      </c>
      <c r="D63" s="3"/>
      <c r="E63" s="14" t="s">
        <v>120</v>
      </c>
      <c r="F63" s="3"/>
      <c r="G63" s="3"/>
      <c r="H63" s="3"/>
      <c r="I63" s="26">
        <f>0+Q63</f>
        <v>0</v>
      </c>
      <c r="O63">
        <f>0+R63</f>
        <v>0</v>
      </c>
      <c r="Q63">
        <f>0+I64+I68+I72+I76+I80</f>
        <v>0</v>
      </c>
      <c r="R63">
        <f>0+O64+O68+O72+O76+O80</f>
        <v>0</v>
      </c>
    </row>
    <row r="64" spans="1:18" x14ac:dyDescent="0.2">
      <c r="A64" s="12" t="s">
        <v>31</v>
      </c>
      <c r="B64" s="16" t="s">
        <v>46</v>
      </c>
      <c r="C64" s="16" t="s">
        <v>121</v>
      </c>
      <c r="D64" s="12" t="s">
        <v>33</v>
      </c>
      <c r="E64" s="17" t="s">
        <v>122</v>
      </c>
      <c r="F64" s="18" t="s">
        <v>40</v>
      </c>
      <c r="G64" s="19">
        <v>1</v>
      </c>
      <c r="H64" s="20">
        <v>0</v>
      </c>
      <c r="I64" s="20">
        <f>ROUND(ROUND(H64,2)*ROUND(G64,3),2)</f>
        <v>0</v>
      </c>
      <c r="O64">
        <f>(I64*21)/100</f>
        <v>0</v>
      </c>
      <c r="P64" t="s">
        <v>12</v>
      </c>
    </row>
    <row r="65" spans="1:16" ht="25.5" x14ac:dyDescent="0.2">
      <c r="A65" s="21" t="s">
        <v>35</v>
      </c>
      <c r="E65" s="22" t="s">
        <v>123</v>
      </c>
    </row>
    <row r="66" spans="1:16" ht="51" x14ac:dyDescent="0.2">
      <c r="A66" s="23" t="s">
        <v>36</v>
      </c>
      <c r="E66" s="24" t="s">
        <v>124</v>
      </c>
    </row>
    <row r="67" spans="1:16" ht="165.75" x14ac:dyDescent="0.2">
      <c r="A67" t="s">
        <v>37</v>
      </c>
      <c r="E67" s="22" t="s">
        <v>125</v>
      </c>
    </row>
    <row r="68" spans="1:16" x14ac:dyDescent="0.2">
      <c r="A68" s="12" t="s">
        <v>31</v>
      </c>
      <c r="B68" s="16" t="s">
        <v>47</v>
      </c>
      <c r="C68" s="16" t="s">
        <v>126</v>
      </c>
      <c r="D68" s="12" t="s">
        <v>33</v>
      </c>
      <c r="E68" s="17" t="s">
        <v>127</v>
      </c>
      <c r="F68" s="18" t="s">
        <v>38</v>
      </c>
      <c r="G68" s="19">
        <v>80</v>
      </c>
      <c r="H68" s="20">
        <v>0</v>
      </c>
      <c r="I68" s="20">
        <f>ROUND(ROUND(H68,2)*ROUND(G68,3),2)</f>
        <v>0</v>
      </c>
      <c r="O68">
        <f>(I68*21)/100</f>
        <v>0</v>
      </c>
      <c r="P68" t="s">
        <v>12</v>
      </c>
    </row>
    <row r="69" spans="1:16" x14ac:dyDescent="0.2">
      <c r="A69" s="21" t="s">
        <v>35</v>
      </c>
      <c r="E69" s="22" t="s">
        <v>128</v>
      </c>
    </row>
    <row r="70" spans="1:16" ht="51" x14ac:dyDescent="0.2">
      <c r="A70" s="23" t="s">
        <v>36</v>
      </c>
      <c r="E70" s="24" t="s">
        <v>129</v>
      </c>
    </row>
    <row r="71" spans="1:16" ht="89.25" x14ac:dyDescent="0.2">
      <c r="A71" t="s">
        <v>37</v>
      </c>
      <c r="E71" s="22" t="s">
        <v>130</v>
      </c>
    </row>
    <row r="72" spans="1:16" ht="25.5" x14ac:dyDescent="0.2">
      <c r="A72" s="12" t="s">
        <v>31</v>
      </c>
      <c r="B72" s="16" t="s">
        <v>48</v>
      </c>
      <c r="C72" s="16" t="s">
        <v>131</v>
      </c>
      <c r="D72" s="12" t="s">
        <v>33</v>
      </c>
      <c r="E72" s="17" t="s">
        <v>132</v>
      </c>
      <c r="F72" s="18" t="s">
        <v>39</v>
      </c>
      <c r="G72" s="19">
        <v>1600</v>
      </c>
      <c r="H72" s="20">
        <v>0</v>
      </c>
      <c r="I72" s="20">
        <f>ROUND(ROUND(H72,2)*ROUND(G72,3),2)</f>
        <v>0</v>
      </c>
      <c r="O72">
        <f>(I72*21)/100</f>
        <v>0</v>
      </c>
      <c r="P72" t="s">
        <v>12</v>
      </c>
    </row>
    <row r="73" spans="1:16" x14ac:dyDescent="0.2">
      <c r="A73" s="21" t="s">
        <v>35</v>
      </c>
      <c r="E73" s="22" t="s">
        <v>133</v>
      </c>
    </row>
    <row r="74" spans="1:16" ht="51" x14ac:dyDescent="0.2">
      <c r="A74" s="23" t="s">
        <v>36</v>
      </c>
      <c r="E74" s="24" t="s">
        <v>134</v>
      </c>
    </row>
    <row r="75" spans="1:16" ht="127.5" x14ac:dyDescent="0.2">
      <c r="A75" t="s">
        <v>37</v>
      </c>
      <c r="E75" s="22" t="s">
        <v>135</v>
      </c>
    </row>
    <row r="76" spans="1:16" ht="25.5" x14ac:dyDescent="0.2">
      <c r="A76" s="12" t="s">
        <v>31</v>
      </c>
      <c r="B76" s="16" t="s">
        <v>49</v>
      </c>
      <c r="C76" s="16" t="s">
        <v>136</v>
      </c>
      <c r="D76" s="12" t="s">
        <v>33</v>
      </c>
      <c r="E76" s="17" t="s">
        <v>137</v>
      </c>
      <c r="F76" s="18" t="s">
        <v>42</v>
      </c>
      <c r="G76" s="19">
        <v>88</v>
      </c>
      <c r="H76" s="20">
        <v>0</v>
      </c>
      <c r="I76" s="20">
        <f>ROUND(ROUND(H76,2)*ROUND(G76,3),2)</f>
        <v>0</v>
      </c>
      <c r="O76">
        <f>(I76*21)/100</f>
        <v>0</v>
      </c>
      <c r="P76" t="s">
        <v>12</v>
      </c>
    </row>
    <row r="77" spans="1:16" x14ac:dyDescent="0.2">
      <c r="A77" s="21" t="s">
        <v>35</v>
      </c>
      <c r="E77" s="22" t="s">
        <v>138</v>
      </c>
    </row>
    <row r="78" spans="1:16" ht="51" x14ac:dyDescent="0.2">
      <c r="A78" s="23" t="s">
        <v>36</v>
      </c>
      <c r="E78" s="24" t="s">
        <v>139</v>
      </c>
    </row>
    <row r="79" spans="1:16" ht="114.75" x14ac:dyDescent="0.2">
      <c r="A79" t="s">
        <v>37</v>
      </c>
      <c r="E79" s="22" t="s">
        <v>140</v>
      </c>
    </row>
    <row r="80" spans="1:16" ht="38.25" x14ac:dyDescent="0.2">
      <c r="A80" s="12" t="s">
        <v>31</v>
      </c>
      <c r="B80" s="16" t="s">
        <v>50</v>
      </c>
      <c r="C80" s="16" t="s">
        <v>141</v>
      </c>
      <c r="D80" s="12" t="s">
        <v>33</v>
      </c>
      <c r="E80" s="17" t="s">
        <v>142</v>
      </c>
      <c r="F80" s="18" t="s">
        <v>143</v>
      </c>
      <c r="G80" s="19">
        <v>1181.019</v>
      </c>
      <c r="H80" s="20">
        <v>0</v>
      </c>
      <c r="I80" s="20">
        <f>ROUND(ROUND(H80,2)*ROUND(G80,3),2)</f>
        <v>0</v>
      </c>
      <c r="O80">
        <f>(I80*21)/100</f>
        <v>0</v>
      </c>
      <c r="P80" t="s">
        <v>12</v>
      </c>
    </row>
    <row r="81" spans="1:5" x14ac:dyDescent="0.2">
      <c r="A81" s="21" t="s">
        <v>35</v>
      </c>
      <c r="E81" s="22" t="s">
        <v>144</v>
      </c>
    </row>
    <row r="82" spans="1:5" ht="51" x14ac:dyDescent="0.2">
      <c r="A82" s="23" t="s">
        <v>36</v>
      </c>
      <c r="E82" s="24" t="s">
        <v>145</v>
      </c>
    </row>
    <row r="83" spans="1:5" ht="63.75" x14ac:dyDescent="0.2">
      <c r="A83" t="s">
        <v>37</v>
      </c>
      <c r="E83" s="22" t="s">
        <v>146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2020-06-18T08:19:21Z</dcterms:created>
  <dcterms:modified xsi:type="dcterms:W3CDTF">2020-06-18T08:26:31Z</dcterms:modified>
</cp:coreProperties>
</file>